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<sst xmlns="http://schemas.openxmlformats.org/spreadsheetml/2006/main" count="45" uniqueCount="45">
  <si>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101 Dalmatians</t>
  </si>
  <si>
    <t>Arachnophobia</t>
  </si>
  <si>
    <t>Garfield</t>
  </si>
  <si>
    <t>Jaws</t>
  </si>
  <si>
    <t>Marmaduke</t>
  </si>
  <si>
    <t>Animals United</t>
  </si>
  <si>
    <t>Snakes on a Plane</t>
  </si>
  <si>
    <t>Flipper</t>
  </si>
  <si>
    <t>That Darn Cat</t>
  </si>
  <si>
    <t>Turner &amp; Hooch</t>
  </si>
  <si>
    <t>Charlotte's Web</t>
  </si>
  <si>
    <t>Yogi Bear</t>
  </si>
  <si>
    <t>Mighty Joe Young</t>
  </si>
  <si>
    <t>Gorillas in the Mist</t>
  </si>
  <si>
    <t>King Kong</t>
  </si>
  <si>
    <t>Zookeeper</t>
  </si>
  <si>
    <t>The Film Quiz was created by Laurence Fenn
lfenn@orchardoo.com</t>
  </si>
  <si>
    <t xml:space="preserve">  Guess the name of the animal film</t>
  </si>
  <si>
    <t>Rio</t>
  </si>
  <si>
    <t>Madagascar 3</t>
  </si>
  <si>
    <t>Fantastic Mr Fox</t>
  </si>
  <si>
    <t>Mr Popper's Penguins</t>
  </si>
  <si>
    <t>1.</t>
  </si>
  <si>
    <t>5.</t>
  </si>
  <si>
    <t>6.</t>
  </si>
  <si>
    <t>7.</t>
  </si>
  <si>
    <t>8.</t>
  </si>
  <si>
    <t>4.</t>
  </si>
  <si>
    <t>3.</t>
  </si>
  <si>
    <t>2.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</si>
  <si>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</si>
  <si>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</si>
  <si>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</si>
  <si>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</si>
  <si>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</si>
  <si>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</si>
  <si>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</si>
  <si>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</si>
  <si>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</si>
  <si>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</si>
  <si>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</si>
  <si>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</si>
  <si>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Guess the name of the animal film</t>
  </si>
  <si>
    <t>Animal Film Quiz</t>
  </si>
  <si>
    <t>(punctuation must be correct!)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</si>
</sst>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hh:mm: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4"/>
      <color indexed="17"/>
      <name val="Arial"/>
      <family val="2"/>
    </font>
    <font>
      <sz val="14"/>
      <color indexed="4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3"/>
      <name val="Arial"/>
      <family val="2"/>
    </font>
    <font>
      <sz val="10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538ED5"/>
      <name val="Calibri"/>
      <family val="2"/>
    </font>
    <font>
      <b/>
      <sz val="10"/>
      <color theme="1" tint="0.49998000264167786"/>
      <name val="Arial"/>
      <family val="2"/>
    </font>
    <font>
      <sz val="10"/>
      <color theme="1" tint="0.49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 applyProtection="1">
      <alignment horizontal="left" vertical="top"/>
      <protection hidden="1"/>
    </xf>
    <xf numFmtId="0" fontId="3" fillId="33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vertical="center"/>
      <protection hidden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/>
    </xf>
    <xf numFmtId="0" fontId="7" fillId="35" borderId="0" xfId="0" applyFont="1" applyFill="1" applyAlignment="1" applyProtection="1">
      <alignment horizontal="center" vertical="center"/>
      <protection hidden="1"/>
    </xf>
    <xf numFmtId="0" fontId="7" fillId="35" borderId="0" xfId="0" applyFont="1" applyFill="1" applyAlignment="1">
      <alignment horizontal="center" vertical="center"/>
    </xf>
    <xf numFmtId="0" fontId="43" fillId="35" borderId="0" xfId="0" applyFont="1" applyFill="1" applyAlignment="1">
      <alignment/>
    </xf>
    <xf numFmtId="0" fontId="8" fillId="33" borderId="0" xfId="0" applyFont="1" applyFill="1" applyAlignment="1">
      <alignment horizontal="left" vertical="center" wrapText="1" indent="1"/>
    </xf>
    <xf numFmtId="0" fontId="8" fillId="33" borderId="0" xfId="0" applyFont="1" applyFill="1" applyAlignment="1">
      <alignment horizontal="left" vertical="center" indent="1"/>
    </xf>
    <xf numFmtId="0" fontId="3" fillId="0" borderId="0" xfId="0" applyFont="1" applyBorder="1" applyAlignment="1" applyProtection="1">
      <alignment horizontal="left" vertical="top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left" vertical="top"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Alignment="1">
      <alignment/>
    </xf>
    <xf numFmtId="49" fontId="41" fillId="35" borderId="0" xfId="0" applyNumberFormat="1" applyFont="1" applyFill="1" applyAlignment="1" applyProtection="1">
      <alignment horizontal="right" vertical="top"/>
      <protection hidden="1"/>
    </xf>
    <xf numFmtId="49" fontId="41" fillId="0" borderId="0" xfId="0" applyNumberFormat="1" applyFont="1" applyAlignment="1">
      <alignment horizontal="right" vertical="top"/>
    </xf>
    <xf numFmtId="49" fontId="41" fillId="35" borderId="0" xfId="0" applyNumberFormat="1" applyFont="1" applyFill="1" applyAlignment="1">
      <alignment horizontal="right" vertical="top"/>
    </xf>
    <xf numFmtId="0" fontId="5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44" fillId="33" borderId="0" xfId="0" applyFont="1" applyFill="1" applyBorder="1" applyAlignment="1" applyProtection="1">
      <alignment horizontal="left" vertical="center"/>
      <protection hidden="1"/>
    </xf>
    <xf numFmtId="0" fontId="45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21.jpeg" /><Relationship Id="rId18" Type="http://schemas.openxmlformats.org/officeDocument/2006/relationships/image" Target="../media/image22.jpeg" /><Relationship Id="rId19" Type="http://schemas.openxmlformats.org/officeDocument/2006/relationships/image" Target="../media/image23.jpeg" /><Relationship Id="rId20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3</xdr:col>
      <xdr:colOff>19050</xdr:colOff>
      <xdr:row>6</xdr:row>
      <xdr:rowOff>9525</xdr:rowOff>
    </xdr:to>
    <xdr:pic>
      <xdr:nvPicPr>
        <xdr:cNvPr id="1" name="Picture 22" descr="s101 Dalmatia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14400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19050</xdr:colOff>
      <xdr:row>6</xdr:row>
      <xdr:rowOff>9525</xdr:rowOff>
    </xdr:to>
    <xdr:pic>
      <xdr:nvPicPr>
        <xdr:cNvPr id="2" name="Picture 23" descr="sArachnophobi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914400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19050</xdr:colOff>
      <xdr:row>6</xdr:row>
      <xdr:rowOff>9525</xdr:rowOff>
    </xdr:to>
    <xdr:pic>
      <xdr:nvPicPr>
        <xdr:cNvPr id="3" name="Picture 24" descr="sGarfiel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914400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12</xdr:col>
      <xdr:colOff>19050</xdr:colOff>
      <xdr:row>6</xdr:row>
      <xdr:rowOff>9525</xdr:rowOff>
    </xdr:to>
    <xdr:pic>
      <xdr:nvPicPr>
        <xdr:cNvPr id="4" name="Picture 25" descr="sJaw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914400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19050</xdr:colOff>
      <xdr:row>9</xdr:row>
      <xdr:rowOff>9525</xdr:rowOff>
    </xdr:to>
    <xdr:pic>
      <xdr:nvPicPr>
        <xdr:cNvPr id="5" name="Picture 26" descr="sAnimals United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2562225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19050</xdr:colOff>
      <xdr:row>9</xdr:row>
      <xdr:rowOff>9525</xdr:rowOff>
    </xdr:to>
    <xdr:pic>
      <xdr:nvPicPr>
        <xdr:cNvPr id="6" name="Picture 27" descr="sMarmaduk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9900" y="2562225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19050</xdr:colOff>
      <xdr:row>9</xdr:row>
      <xdr:rowOff>9525</xdr:rowOff>
    </xdr:to>
    <xdr:pic>
      <xdr:nvPicPr>
        <xdr:cNvPr id="7" name="Picture 28" descr="sSnakes On A Plan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57850" y="2562225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19050</xdr:colOff>
      <xdr:row>9</xdr:row>
      <xdr:rowOff>9525</xdr:rowOff>
    </xdr:to>
    <xdr:pic>
      <xdr:nvPicPr>
        <xdr:cNvPr id="8" name="Picture 29" descr="sFantastic Mr Fox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05800" y="2562225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19050</xdr:colOff>
      <xdr:row>12</xdr:row>
      <xdr:rowOff>9525</xdr:rowOff>
    </xdr:to>
    <xdr:pic>
      <xdr:nvPicPr>
        <xdr:cNvPr id="9" name="Picture 30" descr="sYogi Bear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4210050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19050</xdr:colOff>
      <xdr:row>12</xdr:row>
      <xdr:rowOff>9525</xdr:rowOff>
    </xdr:to>
    <xdr:pic>
      <xdr:nvPicPr>
        <xdr:cNvPr id="10" name="Picture 31" descr="sCharlotte's Web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09900" y="4210050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19050</xdr:colOff>
      <xdr:row>12</xdr:row>
      <xdr:rowOff>9525</xdr:rowOff>
    </xdr:to>
    <xdr:pic>
      <xdr:nvPicPr>
        <xdr:cNvPr id="11" name="Picture 32" descr="sMadagascar3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57850" y="4210050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19050</xdr:colOff>
      <xdr:row>12</xdr:row>
      <xdr:rowOff>9525</xdr:rowOff>
    </xdr:to>
    <xdr:pic>
      <xdr:nvPicPr>
        <xdr:cNvPr id="12" name="Picture 33" descr="sThat Darn Cat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05800" y="4210050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19050</xdr:colOff>
      <xdr:row>15</xdr:row>
      <xdr:rowOff>9525</xdr:rowOff>
    </xdr:to>
    <xdr:pic>
      <xdr:nvPicPr>
        <xdr:cNvPr id="13" name="Picture 34" descr="sMighty Joe Young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5857875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19050</xdr:colOff>
      <xdr:row>15</xdr:row>
      <xdr:rowOff>9525</xdr:rowOff>
    </xdr:to>
    <xdr:pic>
      <xdr:nvPicPr>
        <xdr:cNvPr id="14" name="Picture 35" descr="sGorillas In The Mist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09900" y="5857875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19050</xdr:colOff>
      <xdr:row>15</xdr:row>
      <xdr:rowOff>9525</xdr:rowOff>
    </xdr:to>
    <xdr:pic>
      <xdr:nvPicPr>
        <xdr:cNvPr id="15" name="Picture 36" descr="sKing Kong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57850" y="5857875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12</xdr:col>
      <xdr:colOff>19050</xdr:colOff>
      <xdr:row>15</xdr:row>
      <xdr:rowOff>9525</xdr:rowOff>
    </xdr:to>
    <xdr:pic>
      <xdr:nvPicPr>
        <xdr:cNvPr id="16" name="Picture 37" descr="sZookeeper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05800" y="5857875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19050</xdr:colOff>
      <xdr:row>18</xdr:row>
      <xdr:rowOff>9525</xdr:rowOff>
    </xdr:to>
    <xdr:pic>
      <xdr:nvPicPr>
        <xdr:cNvPr id="17" name="Picture 38" descr="sFlipper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1950" y="7505700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19050</xdr:colOff>
      <xdr:row>18</xdr:row>
      <xdr:rowOff>9525</xdr:rowOff>
    </xdr:to>
    <xdr:pic>
      <xdr:nvPicPr>
        <xdr:cNvPr id="18" name="Picture 39" descr="sRio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09900" y="7505700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19050</xdr:colOff>
      <xdr:row>18</xdr:row>
      <xdr:rowOff>9525</xdr:rowOff>
    </xdr:to>
    <xdr:pic>
      <xdr:nvPicPr>
        <xdr:cNvPr id="19" name="Picture 40" descr="sMr Popper's Penguins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57850" y="7505700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12</xdr:col>
      <xdr:colOff>19050</xdr:colOff>
      <xdr:row>18</xdr:row>
      <xdr:rowOff>9525</xdr:rowOff>
    </xdr:to>
    <xdr:pic>
      <xdr:nvPicPr>
        <xdr:cNvPr id="20" name="Picture 41" descr="sTurner &amp; Hooch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05800" y="7505700"/>
          <a:ext cx="2305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3">
      <selection activeCell="C7" sqref="C7:L19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34.28125" style="0" customWidth="1"/>
    <col min="4" max="4" width="3.7109375" style="10" customWidth="1"/>
    <col min="5" max="5" width="1.7109375" style="10" customWidth="1"/>
    <col min="6" max="6" width="34.28125" style="0" customWidth="1"/>
    <col min="7" max="7" width="3.7109375" style="10" customWidth="1"/>
    <col min="8" max="8" width="1.7109375" style="10" customWidth="1"/>
    <col min="9" max="9" width="34.28125" style="0" customWidth="1"/>
    <col min="10" max="10" width="3.7109375" style="10" customWidth="1"/>
    <col min="11" max="11" width="1.7109375" style="0" customWidth="1"/>
    <col min="12" max="12" width="34.28125" style="0" customWidth="1"/>
    <col min="13" max="13" width="3.7109375" style="0" customWidth="1"/>
    <col min="14" max="14" width="1.7109375" style="0" customWidth="1"/>
  </cols>
  <sheetData>
    <row r="1" spans="1:18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M1" s="1"/>
      <c r="N1" s="1"/>
      <c r="O1" s="1"/>
      <c r="P1" s="1"/>
      <c r="Q1" s="1"/>
      <c r="R1" s="1"/>
    </row>
    <row r="2" spans="1:18" ht="18" customHeight="1">
      <c r="A2" s="2"/>
      <c r="B2" s="32" t="s">
        <v>43</v>
      </c>
      <c r="C2" s="32"/>
      <c r="D2" s="2"/>
      <c r="E2" s="2"/>
      <c r="F2" s="2"/>
      <c r="G2" s="2"/>
      <c r="H2" s="2"/>
      <c r="I2" s="1"/>
      <c r="J2" s="1"/>
      <c r="K2" s="1"/>
      <c r="L2" s="22" t="str">
        <f>"Total score "&amp;B20&amp;" out of 20"</f>
        <v>Total score 20 out of 20</v>
      </c>
      <c r="M2" s="22"/>
      <c r="N2" s="22"/>
      <c r="O2" s="1"/>
      <c r="P2" s="1"/>
      <c r="Q2" s="1"/>
      <c r="R2" s="1"/>
    </row>
    <row r="3" spans="1:18" ht="18" customHeight="1">
      <c r="A3" s="3" t="s">
        <v>17</v>
      </c>
      <c r="B3" s="31" t="s">
        <v>42</v>
      </c>
      <c r="C3" s="31"/>
      <c r="D3" s="33" t="s">
        <v>44</v>
      </c>
      <c r="E3" s="34"/>
      <c r="F3" s="34"/>
      <c r="G3" s="34"/>
      <c r="H3" s="34"/>
      <c r="I3" s="34"/>
      <c r="J3" s="1"/>
      <c r="L3" s="24" t="str">
        <f>IF(B20=0,"Nothing yet",IF(B20&lt;8,"Getting there",IF(AND(B20&gt;7,B20&lt;20),"Getting better",IF(B20=20,"Top score, excellent","Not bad"))))</f>
        <v>Top score, excellent</v>
      </c>
      <c r="M3" s="24"/>
      <c r="N3" s="24"/>
      <c r="O3" s="1"/>
      <c r="P3" s="1"/>
      <c r="Q3" s="1"/>
      <c r="R3" s="1"/>
    </row>
    <row r="4" spans="1:18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1"/>
      <c r="M4" s="1"/>
      <c r="N4" s="1"/>
      <c r="O4" s="1"/>
      <c r="P4" s="1"/>
      <c r="Q4" s="1"/>
      <c r="R4" s="1"/>
    </row>
    <row r="5" spans="1:18" ht="12" customHeight="1">
      <c r="A5" s="11"/>
      <c r="B5" s="11"/>
      <c r="C5" s="11"/>
      <c r="D5" s="12"/>
      <c r="E5" s="12"/>
      <c r="F5" s="11"/>
      <c r="G5" s="12"/>
      <c r="H5" s="12"/>
      <c r="I5" s="11"/>
      <c r="J5" s="12"/>
      <c r="K5" s="13"/>
      <c r="L5" s="12"/>
      <c r="M5" s="12"/>
      <c r="N5" s="12"/>
      <c r="O5" s="1"/>
      <c r="P5" s="1"/>
      <c r="Q5" s="1"/>
      <c r="R5" s="1"/>
    </row>
    <row r="6" spans="1:18" s="4" customFormat="1" ht="98.25" customHeight="1" thickBot="1">
      <c r="A6" s="29" t="s">
        <v>22</v>
      </c>
      <c r="B6" s="29"/>
      <c r="D6" s="29" t="s">
        <v>29</v>
      </c>
      <c r="E6" s="29"/>
      <c r="G6" s="29" t="s">
        <v>28</v>
      </c>
      <c r="H6" s="28"/>
      <c r="J6" s="29" t="s">
        <v>27</v>
      </c>
      <c r="K6" s="28"/>
      <c r="L6" s="5"/>
      <c r="M6" s="25"/>
      <c r="N6" s="25"/>
      <c r="O6" s="5"/>
      <c r="P6" s="5"/>
      <c r="Q6" s="1"/>
      <c r="R6" s="1"/>
    </row>
    <row r="7" spans="1:18" s="8" customFormat="1" ht="19.5" customHeight="1" thickBot="1">
      <c r="A7" s="15"/>
      <c r="B7" s="15"/>
      <c r="C7" s="30" t="s">
        <v>0</v>
      </c>
      <c r="D7" s="6">
        <f>IF(C7="101 Dalmatians",1,0)</f>
        <v>1</v>
      </c>
      <c r="E7" s="17"/>
      <c r="F7" s="30" t="s">
        <v>1</v>
      </c>
      <c r="G7" s="6">
        <f>IF(F7="Arachnophobia",1,0)</f>
        <v>1</v>
      </c>
      <c r="H7" s="17"/>
      <c r="I7" s="30" t="s">
        <v>2</v>
      </c>
      <c r="J7" s="6">
        <f>IF(I7="Garfield",1,0)</f>
        <v>1</v>
      </c>
      <c r="K7" s="14"/>
      <c r="L7" s="30" t="s">
        <v>3</v>
      </c>
      <c r="M7" s="6">
        <f>IF(L7="Jaws",1,0)</f>
        <v>1</v>
      </c>
      <c r="N7" s="12"/>
      <c r="O7" s="7"/>
      <c r="P7" s="7"/>
      <c r="Q7" s="1"/>
      <c r="R7" s="1"/>
    </row>
    <row r="8" spans="1:18" ht="12" customHeight="1">
      <c r="A8" s="11"/>
      <c r="B8" s="11"/>
      <c r="C8" s="11"/>
      <c r="D8" s="12"/>
      <c r="E8" s="12"/>
      <c r="F8" s="11"/>
      <c r="G8" s="12"/>
      <c r="H8" s="12"/>
      <c r="I8" s="11"/>
      <c r="J8" s="12"/>
      <c r="K8" s="13"/>
      <c r="L8" s="12"/>
      <c r="M8" s="12"/>
      <c r="N8" s="12"/>
      <c r="O8" s="1"/>
      <c r="P8" s="1"/>
      <c r="Q8" s="1"/>
      <c r="R8" s="1"/>
    </row>
    <row r="9" spans="1:18" s="4" customFormat="1" ht="98.25" customHeight="1" thickBot="1">
      <c r="A9" s="27" t="s">
        <v>23</v>
      </c>
      <c r="B9" s="27"/>
      <c r="D9" s="27" t="s">
        <v>24</v>
      </c>
      <c r="E9" s="28"/>
      <c r="G9" s="27" t="s">
        <v>25</v>
      </c>
      <c r="H9" s="28"/>
      <c r="J9" s="27" t="s">
        <v>26</v>
      </c>
      <c r="K9" s="27"/>
      <c r="L9" s="5"/>
      <c r="M9" s="25"/>
      <c r="N9" s="26"/>
      <c r="O9" s="5"/>
      <c r="P9" s="5"/>
      <c r="Q9" s="1"/>
      <c r="R9" s="1"/>
    </row>
    <row r="10" spans="1:18" s="8" customFormat="1" ht="19.5" customHeight="1" thickBot="1">
      <c r="A10" s="15"/>
      <c r="B10" s="15"/>
      <c r="C10" s="30" t="s">
        <v>5</v>
      </c>
      <c r="D10" s="6">
        <f>IF(C10="Animals United",1,0)</f>
        <v>1</v>
      </c>
      <c r="E10" s="17"/>
      <c r="F10" s="30" t="s">
        <v>4</v>
      </c>
      <c r="G10" s="6">
        <f>IF(F10="Marmaduke",1,0)</f>
        <v>1</v>
      </c>
      <c r="H10" s="17"/>
      <c r="I10" s="30" t="s">
        <v>6</v>
      </c>
      <c r="J10" s="6">
        <f>IF(I10="Snakes on a Plane",1,0)</f>
        <v>1</v>
      </c>
      <c r="K10" s="14"/>
      <c r="L10" s="30" t="s">
        <v>20</v>
      </c>
      <c r="M10" s="6">
        <f>IF(OR(L10="Fantastic Mr. Fox",L10="Fantastic Mr Fox"),1,0)</f>
        <v>1</v>
      </c>
      <c r="N10" s="12"/>
      <c r="O10" s="7"/>
      <c r="P10" s="7"/>
      <c r="Q10" s="1"/>
      <c r="R10" s="1"/>
    </row>
    <row r="11" spans="1:18" ht="12" customHeight="1">
      <c r="A11" s="11"/>
      <c r="B11" s="11"/>
      <c r="C11" s="11"/>
      <c r="D11" s="12"/>
      <c r="E11" s="12"/>
      <c r="F11" s="11"/>
      <c r="G11" s="12"/>
      <c r="H11" s="12"/>
      <c r="I11" s="11"/>
      <c r="J11" s="12"/>
      <c r="K11" s="13"/>
      <c r="L11" s="12"/>
      <c r="M11" s="12"/>
      <c r="N11" s="12"/>
      <c r="O11" s="1"/>
      <c r="P11" s="1"/>
      <c r="Q11" s="1"/>
      <c r="R11" s="1"/>
    </row>
    <row r="12" spans="1:18" s="4" customFormat="1" ht="98.25" customHeight="1" thickBot="1">
      <c r="A12" s="27" t="s">
        <v>30</v>
      </c>
      <c r="B12" s="27"/>
      <c r="D12" s="27" t="s">
        <v>31</v>
      </c>
      <c r="E12" s="28"/>
      <c r="G12" s="27" t="s">
        <v>32</v>
      </c>
      <c r="H12" s="28"/>
      <c r="J12" s="27" t="s">
        <v>33</v>
      </c>
      <c r="K12" s="27"/>
      <c r="L12" s="5"/>
      <c r="M12" s="25"/>
      <c r="N12" s="26"/>
      <c r="O12" s="5"/>
      <c r="P12" s="5"/>
      <c r="Q12" s="1"/>
      <c r="R12" s="1"/>
    </row>
    <row r="13" spans="1:18" s="8" customFormat="1" ht="19.5" customHeight="1" thickBot="1">
      <c r="A13" s="15"/>
      <c r="B13" s="15"/>
      <c r="C13" s="30" t="s">
        <v>11</v>
      </c>
      <c r="D13" s="6">
        <f>IF(C13="Yogi Bear",1,0)</f>
        <v>1</v>
      </c>
      <c r="E13" s="17"/>
      <c r="F13" s="30" t="s">
        <v>10</v>
      </c>
      <c r="G13" s="6">
        <f>IF(F13="Charlotte's Web",1,0)</f>
        <v>1</v>
      </c>
      <c r="H13" s="17"/>
      <c r="I13" s="30" t="s">
        <v>19</v>
      </c>
      <c r="J13" s="6">
        <f>IF(OR(I13="Madagascar 3: Europe's Most Wanted",I13="Madagascar 3"),1,0)</f>
        <v>1</v>
      </c>
      <c r="K13" s="14"/>
      <c r="L13" s="30" t="s">
        <v>8</v>
      </c>
      <c r="M13" s="6">
        <f>IF(L13="That Darn Cat",1,0)</f>
        <v>1</v>
      </c>
      <c r="N13" s="12"/>
      <c r="O13" s="7"/>
      <c r="P13" s="7"/>
      <c r="Q13" s="1"/>
      <c r="R13" s="1"/>
    </row>
    <row r="14" spans="1:18" ht="12" customHeight="1">
      <c r="A14" s="11"/>
      <c r="B14" s="11"/>
      <c r="C14" s="11"/>
      <c r="D14" s="12"/>
      <c r="E14" s="12"/>
      <c r="F14" s="11"/>
      <c r="G14" s="12"/>
      <c r="H14" s="12"/>
      <c r="I14" s="11"/>
      <c r="J14" s="12"/>
      <c r="K14" s="13"/>
      <c r="L14" s="12"/>
      <c r="M14" s="12"/>
      <c r="N14" s="12"/>
      <c r="O14" s="1"/>
      <c r="P14" s="1"/>
      <c r="Q14" s="1"/>
      <c r="R14" s="1"/>
    </row>
    <row r="15" spans="1:18" s="4" customFormat="1" ht="98.25" customHeight="1" thickBot="1">
      <c r="A15" s="27" t="s">
        <v>34</v>
      </c>
      <c r="B15" s="27"/>
      <c r="D15" s="27" t="s">
        <v>35</v>
      </c>
      <c r="E15" s="28"/>
      <c r="G15" s="27" t="s">
        <v>36</v>
      </c>
      <c r="H15" s="28"/>
      <c r="J15" s="27" t="s">
        <v>37</v>
      </c>
      <c r="K15" s="27"/>
      <c r="L15" s="5"/>
      <c r="M15" s="25"/>
      <c r="N15" s="26"/>
      <c r="O15" s="5"/>
      <c r="P15" s="5"/>
      <c r="Q15" s="1"/>
      <c r="R15" s="1"/>
    </row>
    <row r="16" spans="1:18" s="8" customFormat="1" ht="19.5" customHeight="1" thickBot="1">
      <c r="A16" s="15"/>
      <c r="B16" s="15"/>
      <c r="C16" s="30" t="s">
        <v>12</v>
      </c>
      <c r="D16" s="6">
        <f>IF(C16="Mighty Joe Young",1,0)</f>
        <v>1</v>
      </c>
      <c r="E16" s="17"/>
      <c r="F16" s="30" t="s">
        <v>13</v>
      </c>
      <c r="G16" s="6">
        <f>IF(F16="Gorillas in the Mist",1,0)</f>
        <v>1</v>
      </c>
      <c r="H16" s="18"/>
      <c r="I16" s="30" t="s">
        <v>14</v>
      </c>
      <c r="J16" s="6">
        <f>IF(I16="King Kong",1,0)</f>
        <v>1</v>
      </c>
      <c r="K16" s="14"/>
      <c r="L16" s="30" t="s">
        <v>15</v>
      </c>
      <c r="M16" s="6">
        <f>IF(L16="Zookeeper",1,0)</f>
        <v>1</v>
      </c>
      <c r="N16" s="12"/>
      <c r="O16" s="5"/>
      <c r="P16" s="5"/>
      <c r="Q16" s="5"/>
      <c r="R16" s="5"/>
    </row>
    <row r="17" spans="1:18" ht="12" customHeight="1">
      <c r="A17" s="11"/>
      <c r="B17" s="19">
        <f>SUM(D7,G7,J7,M7,D10,G10,J10,M10,D13,G13,J13,M13,D16,G16,J16,M16)</f>
        <v>16</v>
      </c>
      <c r="C17" s="11"/>
      <c r="D17" s="12"/>
      <c r="E17" s="12"/>
      <c r="F17" s="11"/>
      <c r="G17" s="16"/>
      <c r="H17" s="16"/>
      <c r="I17" s="11"/>
      <c r="J17" s="12"/>
      <c r="K17" s="13"/>
      <c r="L17" s="12"/>
      <c r="M17" s="12"/>
      <c r="N17" s="12"/>
      <c r="O17" s="5"/>
      <c r="P17" s="5"/>
      <c r="Q17" s="5"/>
      <c r="R17" s="5"/>
    </row>
    <row r="18" spans="1:18" s="4" customFormat="1" ht="98.25" customHeight="1" thickBot="1">
      <c r="A18" s="27" t="s">
        <v>38</v>
      </c>
      <c r="B18" s="27"/>
      <c r="D18" s="27" t="s">
        <v>39</v>
      </c>
      <c r="E18" s="28"/>
      <c r="G18" s="27" t="s">
        <v>40</v>
      </c>
      <c r="H18" s="28"/>
      <c r="J18" s="27" t="s">
        <v>41</v>
      </c>
      <c r="K18" s="27"/>
      <c r="L18" s="5"/>
      <c r="M18" s="25"/>
      <c r="N18" s="26"/>
      <c r="O18" s="5"/>
      <c r="P18" s="5"/>
      <c r="Q18" s="1"/>
      <c r="R18" s="1"/>
    </row>
    <row r="19" spans="1:18" s="8" customFormat="1" ht="19.5" customHeight="1" thickBot="1">
      <c r="A19" s="15"/>
      <c r="B19" s="15"/>
      <c r="C19" s="30" t="s">
        <v>7</v>
      </c>
      <c r="D19" s="6">
        <f>IF(C19="Flipper",1,0)</f>
        <v>1</v>
      </c>
      <c r="E19" s="17"/>
      <c r="F19" s="30" t="s">
        <v>18</v>
      </c>
      <c r="G19" s="6">
        <f>IF(F19="Rio",1,0)</f>
        <v>1</v>
      </c>
      <c r="H19" s="18"/>
      <c r="I19" s="30" t="s">
        <v>21</v>
      </c>
      <c r="J19" s="6">
        <f>IF(OR(I19="Mr. Popper's Penguins",I19="Mr Popper's Penguins"),1,0)</f>
        <v>1</v>
      </c>
      <c r="K19" s="14"/>
      <c r="L19" s="30" t="s">
        <v>9</v>
      </c>
      <c r="M19" s="6">
        <f>IF(L19="Turner &amp; Hooch",1,0)</f>
        <v>1</v>
      </c>
      <c r="N19" s="12"/>
      <c r="O19" s="5"/>
      <c r="P19" s="5"/>
      <c r="Q19" s="5"/>
      <c r="R19" s="5"/>
    </row>
    <row r="20" spans="1:18" ht="12" customHeight="1">
      <c r="A20" s="11"/>
      <c r="B20" s="19">
        <f>SUM(D7,G7,J7,M7,D10,G10,J10,M10,D13,G13,J13,M13,D16,G16,J16,M16,D19,G19,J19,M19)</f>
        <v>20</v>
      </c>
      <c r="C20" s="11"/>
      <c r="D20" s="12"/>
      <c r="E20" s="12"/>
      <c r="F20" s="11"/>
      <c r="G20" s="16"/>
      <c r="H20" s="16"/>
      <c r="I20" s="11"/>
      <c r="J20" s="12"/>
      <c r="K20" s="13"/>
      <c r="L20" s="12"/>
      <c r="M20" s="12"/>
      <c r="N20" s="12"/>
      <c r="O20" s="5"/>
      <c r="P20" s="5"/>
      <c r="Q20" s="5"/>
      <c r="R20" s="5"/>
    </row>
    <row r="21" spans="1:18" ht="32.25" customHeight="1">
      <c r="A21" s="20" t="s">
        <v>16</v>
      </c>
      <c r="B21" s="21"/>
      <c r="C21" s="21"/>
      <c r="D21" s="21"/>
      <c r="E21" s="21"/>
      <c r="F21" s="21"/>
      <c r="G21" s="9"/>
      <c r="H21" s="9"/>
      <c r="I21" s="1"/>
      <c r="J21" s="9"/>
      <c r="K21" s="1"/>
      <c r="L21" s="1"/>
      <c r="M21" s="1"/>
      <c r="N21" s="1"/>
      <c r="O21" s="5"/>
      <c r="P21" s="5"/>
      <c r="Q21" s="5"/>
      <c r="R21" s="5"/>
    </row>
  </sheetData>
  <sheetProtection password="DF3F" sheet="1" objects="1"/>
  <mergeCells count="33">
    <mergeCell ref="B2:C2"/>
    <mergeCell ref="D3:I3"/>
    <mergeCell ref="A18:B18"/>
    <mergeCell ref="D18:E18"/>
    <mergeCell ref="G18:H18"/>
    <mergeCell ref="J18:K18"/>
    <mergeCell ref="M18:N18"/>
    <mergeCell ref="B3:C3"/>
    <mergeCell ref="A12:B12"/>
    <mergeCell ref="D12:E12"/>
    <mergeCell ref="G12:H12"/>
    <mergeCell ref="J12:K12"/>
    <mergeCell ref="M12:N12"/>
    <mergeCell ref="A15:B15"/>
    <mergeCell ref="D15:E15"/>
    <mergeCell ref="G15:H15"/>
    <mergeCell ref="J15:K15"/>
    <mergeCell ref="M15:N15"/>
    <mergeCell ref="J9:K9"/>
    <mergeCell ref="M9:N9"/>
    <mergeCell ref="J6:K6"/>
    <mergeCell ref="M6:N6"/>
    <mergeCell ref="G6:H6"/>
    <mergeCell ref="A6:B6"/>
    <mergeCell ref="A9:B9"/>
    <mergeCell ref="A21:F21"/>
    <mergeCell ref="L2:N2"/>
    <mergeCell ref="A1:K1"/>
    <mergeCell ref="L3:N3"/>
    <mergeCell ref="A4:K4"/>
    <mergeCell ref="D6:E6"/>
    <mergeCell ref="D9:E9"/>
    <mergeCell ref="G9:H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Laurence</cp:lastModifiedBy>
  <dcterms:created xsi:type="dcterms:W3CDTF">2013-06-25T21:45:10Z</dcterms:created>
  <dcterms:modified xsi:type="dcterms:W3CDTF">2013-06-26T10:40:41Z</dcterms:modified>
  <cp:category/>
  <cp:version/>
  <cp:contentType/>
  <cp:contentStatus/>
</cp:coreProperties>
</file>